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<sst xmlns="http://schemas.openxmlformats.org/spreadsheetml/2006/main" count="42" uniqueCount="27">
  <si>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Metropolitan Parks Improvement Rate</t>
  </si>
  <si>
    <t>gross ($m)</t>
  </si>
  <si>
    <t>rate (cents in $)</t>
  </si>
  <si>
    <t>Min levy</t>
  </si>
  <si>
    <t>% to PV</t>
  </si>
  <si>
    <t>Paid to PV</t>
  </si>
  <si>
    <t>Gov funds</t>
  </si>
  <si>
    <t>interest</t>
  </si>
  <si>
    <t>Other</t>
  </si>
  <si>
    <t>total</t>
  </si>
  <si>
    <t>PV Staff FT</t>
  </si>
  <si>
    <t>part time</t>
  </si>
  <si>
    <t>fxd term</t>
  </si>
  <si>
    <t>cas</t>
  </si>
  <si>
    <t>total staff</t>
  </si>
  <si>
    <t>$m</t>
  </si>
  <si>
    <t>$</t>
  </si>
  <si>
    <t xml:space="preserve"> </t>
  </si>
  <si>
    <t>N/A</t>
  </si>
  <si>
    <t>na</t>
  </si>
  <si>
    <t>Remitted 02 03 to 09 10</t>
  </si>
  <si>
    <t>PV Figures source is PV cash flow statements</t>
  </si>
  <si>
    <t>gross = Metropolitan Parks and Reserves Rate Reported by NRE/DSE annual reports</t>
  </si>
  <si>
    <t>Paid to PV = funds paid to PV from the Parks and Reserves Trust</t>
  </si>
  <si>
    <t>Total  = Total Parks Vic income per cash flow statements</t>
  </si>
  <si>
    <t>notes - extraordinary items not identified</t>
  </si>
  <si>
    <t>Notes - 2001 Parks levy payment is inclusive of land sales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</si>
</sst>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53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6.28125" style="1" customWidth="1"/>
    <col min="2" max="2" width="9.8515625" style="1" customWidth="1"/>
    <col min="3" max="3" width="15.421875" style="1" customWidth="1"/>
    <col min="4" max="4" width="8.421875" style="1" customWidth="1"/>
    <col min="5" max="5" width="9.28125" style="1" customWidth="1"/>
    <col min="6" max="6" width="10.421875" style="1" customWidth="1"/>
    <col min="7" max="7" width="10.28125" style="1" customWidth="1"/>
    <col min="8" max="8" width="7.421875" style="1" customWidth="1"/>
    <col min="9" max="9" width="7.57421875" style="1" customWidth="1"/>
    <col min="10" max="10" width="8.28125" style="1" customWidth="1"/>
    <col min="11" max="11" width="10.00390625" style="1" customWidth="1"/>
    <col min="12" max="12" width="8.28125" style="1" customWidth="1"/>
    <col min="13" max="13" width="8.140625" style="1" customWidth="1"/>
    <col min="14" max="14" width="7.00390625" style="1" customWidth="1"/>
    <col min="15" max="15" width="9.140625" style="1" customWidth="1"/>
    <col min="16" max="16" width="7.28125" style="1" customWidth="1"/>
    <col min="17" max="17" width="6.140625" style="1" customWidth="1"/>
    <col min="18" max="16384" width="9.140625" style="1" customWidth="1"/>
  </cols>
  <sheetData>
    <row r="1" ht="12.75">
      <c r="A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2:11" ht="12.75">
      <c r="B3" s="1" t="s">
        <v>15</v>
      </c>
      <c r="D3" s="1" t="s">
        <v>16</v>
      </c>
      <c r="E3" s="2"/>
      <c r="F3" s="2" t="s">
        <v>15</v>
      </c>
      <c r="G3" s="2" t="s">
        <v>15</v>
      </c>
      <c r="H3" s="2"/>
      <c r="I3" s="2" t="s">
        <v>15</v>
      </c>
      <c r="J3" s="2" t="s">
        <v>15</v>
      </c>
      <c r="K3" s="3"/>
    </row>
    <row r="4" spans="1:16" ht="12.75">
      <c r="A4" s="1">
        <v>2000</v>
      </c>
      <c r="B4" s="2">
        <v>69.133</v>
      </c>
      <c r="E4" s="2">
        <f>F4/B4*100</f>
        <v>80.51437085038982</v>
      </c>
      <c r="F4" s="8">
        <v>55.662</v>
      </c>
      <c r="G4" s="2">
        <v>46.554</v>
      </c>
      <c r="H4" s="2">
        <v>1.6</v>
      </c>
      <c r="I4" s="2">
        <v>10.812</v>
      </c>
      <c r="J4" s="7">
        <f>SUM(F4:I4)</f>
        <v>114.628</v>
      </c>
      <c r="K4" s="3">
        <v>799</v>
      </c>
      <c r="L4" s="3">
        <v>51</v>
      </c>
      <c r="M4" s="3"/>
      <c r="N4" s="3">
        <v>97</v>
      </c>
      <c r="O4" s="3">
        <f>SUM(K4:N4)</f>
        <v>947</v>
      </c>
      <c r="P4" s="1" t="s">
        <v>17</v>
      </c>
    </row>
    <row r="5" spans="1:16" ht="12.75">
      <c r="A5" s="1">
        <v>2001</v>
      </c>
      <c r="B5" s="2" t="s">
        <v>18</v>
      </c>
      <c r="E5" s="2" t="s">
        <v>17</v>
      </c>
      <c r="F5" s="8">
        <v>62.038</v>
      </c>
      <c r="G5" s="2">
        <v>42.266</v>
      </c>
      <c r="H5" s="2">
        <v>1.4</v>
      </c>
      <c r="I5" s="2">
        <v>15.099</v>
      </c>
      <c r="J5" s="7">
        <f>SUM(F5:I5)</f>
        <v>120.80300000000001</v>
      </c>
      <c r="K5" s="3">
        <v>897</v>
      </c>
      <c r="L5" s="3">
        <v>41</v>
      </c>
      <c r="M5" s="3"/>
      <c r="N5" s="3">
        <v>64</v>
      </c>
      <c r="O5" s="3">
        <f>SUM(K5:N5)</f>
        <v>1002</v>
      </c>
      <c r="P5" s="1" t="s">
        <v>17</v>
      </c>
    </row>
    <row r="6" spans="1:15" ht="12.75">
      <c r="A6" s="1">
        <v>2002</v>
      </c>
      <c r="B6" s="2"/>
      <c r="E6" s="2" t="s">
        <v>17</v>
      </c>
      <c r="F6" s="8">
        <v>59.659</v>
      </c>
      <c r="G6" s="2">
        <v>41.65</v>
      </c>
      <c r="H6" s="2">
        <v>1.088</v>
      </c>
      <c r="I6" s="2">
        <v>19.206</v>
      </c>
      <c r="J6" s="7">
        <f>SUM(F6:I6)</f>
        <v>121.603</v>
      </c>
      <c r="K6" s="3">
        <v>964</v>
      </c>
      <c r="L6" s="3" t="s">
        <v>17</v>
      </c>
      <c r="M6" s="3"/>
      <c r="N6" s="3">
        <v>76</v>
      </c>
      <c r="O6" s="3">
        <f>SUM(K6:N6)</f>
        <v>1040</v>
      </c>
    </row>
    <row r="7" spans="1:15" ht="12.75">
      <c r="A7" s="1">
        <v>2003</v>
      </c>
      <c r="B7" s="4">
        <v>80</v>
      </c>
      <c r="E7" s="2">
        <f>F7/B7*100</f>
        <v>70.52</v>
      </c>
      <c r="F7" s="8">
        <v>56.416</v>
      </c>
      <c r="G7" s="2">
        <v>52.254</v>
      </c>
      <c r="H7" s="2">
        <v>0.74</v>
      </c>
      <c r="I7" s="2">
        <v>19.502</v>
      </c>
      <c r="J7" s="7">
        <f>I7+G7+F7</f>
        <v>128.172</v>
      </c>
      <c r="K7" s="3">
        <v>886</v>
      </c>
      <c r="L7" s="3">
        <v>43</v>
      </c>
      <c r="M7" s="3"/>
      <c r="N7" s="3">
        <v>68</v>
      </c>
      <c r="O7" s="3">
        <f>SUM(K7:N7)</f>
        <v>997</v>
      </c>
    </row>
    <row r="8" spans="1:15" ht="12.75">
      <c r="A8" s="1">
        <v>2004</v>
      </c>
      <c r="B8" s="2"/>
      <c r="E8" s="2"/>
      <c r="F8" s="8">
        <v>56.178</v>
      </c>
      <c r="G8" s="2">
        <v>42.856</v>
      </c>
      <c r="H8" s="2">
        <v>1.256</v>
      </c>
      <c r="I8" s="2">
        <v>18.09</v>
      </c>
      <c r="J8" s="7">
        <f>I8+G8+F8</f>
        <v>117.124</v>
      </c>
      <c r="K8" s="3">
        <v>905</v>
      </c>
      <c r="L8" s="3">
        <v>69</v>
      </c>
      <c r="M8" s="3"/>
      <c r="N8" s="3">
        <v>67</v>
      </c>
      <c r="O8" s="3">
        <f>SUM(K8:N8)</f>
        <v>1041</v>
      </c>
    </row>
    <row r="9" spans="1:15" ht="12.75">
      <c r="A9" s="1">
        <v>2005</v>
      </c>
      <c r="B9" s="2">
        <v>89.779</v>
      </c>
      <c r="C9" s="1">
        <v>0.308</v>
      </c>
      <c r="D9" s="1">
        <v>50</v>
      </c>
      <c r="E9" s="2">
        <f aca="true" t="shared" si="0" ref="E9:E14">F9/B9*100</f>
        <v>65.24688401519286</v>
      </c>
      <c r="F9" s="8">
        <v>58.578</v>
      </c>
      <c r="G9" s="2">
        <v>50.132</v>
      </c>
      <c r="H9" s="2">
        <v>1.264</v>
      </c>
      <c r="I9" s="2">
        <v>21.153</v>
      </c>
      <c r="J9" s="7">
        <f>I9+G9+F9</f>
        <v>129.863</v>
      </c>
      <c r="K9" s="3">
        <v>786</v>
      </c>
      <c r="L9" s="3">
        <v>98</v>
      </c>
      <c r="M9" s="3">
        <v>81</v>
      </c>
      <c r="N9" s="3">
        <v>56</v>
      </c>
      <c r="O9" s="3">
        <f>SUM(K9:N9)</f>
        <v>1021</v>
      </c>
    </row>
    <row r="10" spans="1:15" ht="12.75">
      <c r="A10" s="1">
        <v>2006</v>
      </c>
      <c r="B10" s="2">
        <v>93.806</v>
      </c>
      <c r="C10" s="1">
        <v>0.316</v>
      </c>
      <c r="D10" s="1">
        <v>51.25</v>
      </c>
      <c r="E10" s="2">
        <f t="shared" si="0"/>
        <v>64.37541308658294</v>
      </c>
      <c r="F10" s="8">
        <v>60.388</v>
      </c>
      <c r="G10" s="2">
        <v>60.138</v>
      </c>
      <c r="H10" s="2">
        <v>1.377</v>
      </c>
      <c r="I10" s="2">
        <v>36.213</v>
      </c>
      <c r="J10" s="7">
        <f>I10+G10+F10</f>
        <v>156.739</v>
      </c>
      <c r="K10" s="5" t="s">
        <v>19</v>
      </c>
      <c r="L10" s="5" t="s">
        <v>19</v>
      </c>
      <c r="M10" s="5" t="s">
        <v>19</v>
      </c>
      <c r="N10" s="5" t="s">
        <v>19</v>
      </c>
      <c r="O10" s="3">
        <v>1005</v>
      </c>
    </row>
    <row r="11" spans="1:15" ht="12.75">
      <c r="A11" s="1">
        <v>2007</v>
      </c>
      <c r="B11" s="2">
        <v>95.547</v>
      </c>
      <c r="C11" s="1">
        <v>0.324</v>
      </c>
      <c r="D11" s="1">
        <v>52.53</v>
      </c>
      <c r="E11" s="2">
        <f t="shared" si="0"/>
        <v>64.19563146932924</v>
      </c>
      <c r="F11" s="8">
        <v>61.337</v>
      </c>
      <c r="G11" s="2">
        <v>64.638</v>
      </c>
      <c r="H11" s="2">
        <v>1.422</v>
      </c>
      <c r="I11" s="2">
        <v>26.112</v>
      </c>
      <c r="J11" s="7">
        <f>I11+G11+F11</f>
        <v>152.087</v>
      </c>
      <c r="K11" s="5" t="s">
        <v>19</v>
      </c>
      <c r="L11" s="5" t="s">
        <v>19</v>
      </c>
      <c r="M11" s="5" t="s">
        <v>19</v>
      </c>
      <c r="N11" s="5" t="s">
        <v>19</v>
      </c>
      <c r="O11" s="3">
        <v>1010</v>
      </c>
    </row>
    <row r="12" spans="1:15" ht="12.75">
      <c r="A12" s="1">
        <v>2008</v>
      </c>
      <c r="B12" s="2">
        <v>102.65</v>
      </c>
      <c r="C12" s="1">
        <v>0.334</v>
      </c>
      <c r="D12" s="1">
        <v>53.85</v>
      </c>
      <c r="E12" s="2">
        <f t="shared" si="0"/>
        <v>67.42133463224549</v>
      </c>
      <c r="F12" s="8">
        <v>69.208</v>
      </c>
      <c r="G12" s="2">
        <v>83.58</v>
      </c>
      <c r="H12" s="2">
        <v>3.12</v>
      </c>
      <c r="I12" s="2">
        <v>42.092</v>
      </c>
      <c r="J12" s="7">
        <f>SUM(F12:I12)</f>
        <v>198</v>
      </c>
      <c r="K12" s="3">
        <v>853</v>
      </c>
      <c r="L12" s="3">
        <v>144</v>
      </c>
      <c r="M12" s="3"/>
      <c r="N12" s="3">
        <v>33</v>
      </c>
      <c r="O12" s="3">
        <f>SUM(K12:N12)</f>
        <v>1030</v>
      </c>
    </row>
    <row r="13" spans="1:15" ht="12.75">
      <c r="A13" s="1">
        <v>2009</v>
      </c>
      <c r="B13" s="2">
        <v>106.966</v>
      </c>
      <c r="C13" s="1">
        <v>0.334</v>
      </c>
      <c r="D13" s="1">
        <v>55.46</v>
      </c>
      <c r="E13" s="2">
        <f t="shared" si="0"/>
        <v>61.8243180075912</v>
      </c>
      <c r="F13" s="8">
        <v>66.131</v>
      </c>
      <c r="G13" s="2">
        <v>88.637</v>
      </c>
      <c r="H13" s="2">
        <v>5.106</v>
      </c>
      <c r="I13" s="2">
        <v>31.351</v>
      </c>
      <c r="J13" s="7">
        <f>SUM(F13:I13)</f>
        <v>191.225</v>
      </c>
      <c r="K13" s="3">
        <v>855</v>
      </c>
      <c r="L13" s="3">
        <v>136</v>
      </c>
      <c r="M13" s="3"/>
      <c r="N13" s="3">
        <v>53</v>
      </c>
      <c r="O13" s="3">
        <f>SUM(K13:N13)</f>
        <v>1044</v>
      </c>
    </row>
    <row r="14" spans="1:15" ht="12.75">
      <c r="A14" s="1">
        <v>2010</v>
      </c>
      <c r="B14" s="2">
        <v>122.75</v>
      </c>
      <c r="C14" s="1">
        <v>0.377</v>
      </c>
      <c r="D14" s="1">
        <v>62.35</v>
      </c>
      <c r="E14" s="2">
        <f t="shared" si="0"/>
        <v>63.26680244399186</v>
      </c>
      <c r="F14" s="8">
        <v>77.66</v>
      </c>
      <c r="G14" s="6">
        <v>110.288</v>
      </c>
      <c r="H14" s="2">
        <v>5.076</v>
      </c>
      <c r="I14" s="2">
        <v>40.71</v>
      </c>
      <c r="J14" s="7">
        <f>I14+G14+F14</f>
        <v>228.658</v>
      </c>
      <c r="K14" s="3">
        <v>945</v>
      </c>
      <c r="L14" s="3">
        <v>156</v>
      </c>
      <c r="M14" s="3"/>
      <c r="N14" s="3">
        <v>33</v>
      </c>
      <c r="O14" s="3">
        <f>SUM(K14:N14)</f>
        <v>1134</v>
      </c>
    </row>
    <row r="15" spans="1:17" ht="12.75">
      <c r="A15" s="1" t="s">
        <v>20</v>
      </c>
      <c r="B15" s="2"/>
      <c r="F15" s="9">
        <f>SUM(F7:F14)</f>
        <v>505.89599999999996</v>
      </c>
      <c r="G15" s="6"/>
      <c r="H15" s="2"/>
      <c r="I15" s="2"/>
      <c r="J15" s="2"/>
      <c r="K15" s="2"/>
      <c r="L15" s="2"/>
      <c r="M15" s="3"/>
      <c r="N15" s="3"/>
      <c r="O15" s="3"/>
      <c r="P15" s="3"/>
      <c r="Q15" s="3"/>
    </row>
    <row r="16" spans="1:18" ht="12.75">
      <c r="A16" s="1" t="s">
        <v>21</v>
      </c>
      <c r="B16" s="2"/>
      <c r="E16" s="2"/>
      <c r="F16" s="2"/>
      <c r="G16" s="2"/>
      <c r="H16" s="6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 ht="12.75">
      <c r="A17" s="1" t="s">
        <v>22</v>
      </c>
    </row>
    <row r="18" ht="12.75">
      <c r="A18" s="1" t="s">
        <v>23</v>
      </c>
    </row>
    <row r="19" ht="12.75">
      <c r="A19" s="1" t="s">
        <v>24</v>
      </c>
    </row>
    <row r="20" ht="12.75">
      <c r="A20" s="1" t="s">
        <v>25</v>
      </c>
    </row>
    <row r="21" ht="12.75">
      <c r="A21" s="1" t="s">
        <v>26</v>
      </c>
    </row>
    <row r="25" spans="5:12" ht="12.75">
      <c r="E25" s="2"/>
      <c r="F25" s="2"/>
      <c r="G25" s="2"/>
      <c r="H25" s="2"/>
      <c r="I25" s="2"/>
      <c r="J25" s="2"/>
      <c r="K25" s="2"/>
      <c r="L25" s="2"/>
    </row>
    <row r="26" ht="12.75">
      <c r="B26" s="2"/>
    </row>
    <row r="27" spans="2:12" ht="12.75">
      <c r="B27" s="2"/>
      <c r="E27" s="2"/>
      <c r="F27" s="2"/>
      <c r="G27" s="2"/>
      <c r="H27" s="2"/>
      <c r="I27" s="2"/>
      <c r="J27" s="2"/>
      <c r="K27" s="2"/>
      <c r="L27" s="2"/>
    </row>
    <row r="28" spans="2:12" ht="12.75">
      <c r="B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E29" s="2"/>
      <c r="F29" s="2"/>
      <c r="G29" s="2"/>
      <c r="H29" s="2"/>
      <c r="I29" s="2"/>
      <c r="J29" s="2"/>
      <c r="K29" s="2"/>
      <c r="L29" s="2"/>
    </row>
    <row r="30" spans="2:12" ht="12.75">
      <c r="B30" s="4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E31" s="2"/>
      <c r="F31" s="2"/>
      <c r="G31" s="2"/>
      <c r="H31" s="2"/>
      <c r="I31" s="2"/>
      <c r="J31" s="2"/>
      <c r="K31" s="2"/>
      <c r="L31" s="2"/>
    </row>
    <row r="32" spans="2:12" ht="12.75">
      <c r="B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E37" s="2"/>
      <c r="F37" s="2"/>
      <c r="G37" s="6"/>
      <c r="H37" s="2"/>
      <c r="I37" s="2"/>
      <c r="J37" s="2"/>
      <c r="K37" s="2"/>
      <c r="L37" s="2"/>
    </row>
    <row r="38" spans="2:12" ht="12.75">
      <c r="B38" s="2"/>
      <c r="F38" s="2"/>
      <c r="G38" s="6"/>
      <c r="H38" s="2"/>
      <c r="I38" s="2"/>
      <c r="J38" s="2"/>
      <c r="K38" s="2"/>
      <c r="L3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2011-03-08T14:05:58Z</dcterms:created>
  <dcterms:modified xsi:type="dcterms:W3CDTF">2011-03-08T14:16:16Z</dcterms:modified>
  <cp:category/>
  <cp:version/>
  <cp:contentType/>
  <cp:contentStatus/>
</cp:coreProperties>
</file>